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0150" sheetId="57" r:id="rId1"/>
    <sheet name="2010" sheetId="60" r:id="rId2"/>
    <sheet name="6020" sheetId="56" r:id="rId3"/>
    <sheet name="6030" sheetId="63" r:id="rId4"/>
    <sheet name="8110" sheetId="58" r:id="rId5"/>
    <sheet name="8240" sheetId="55" r:id="rId6"/>
  </sheets>
  <calcPr calcId="145621"/>
</workbook>
</file>

<file path=xl/calcChain.xml><?xml version="1.0" encoding="utf-8"?>
<calcChain xmlns="http://schemas.openxmlformats.org/spreadsheetml/2006/main">
  <c r="E20" i="57" l="1"/>
  <c r="E21" i="57"/>
  <c r="F13" i="55" l="1"/>
  <c r="E13" i="55"/>
  <c r="C16" i="55"/>
  <c r="B16" i="55"/>
  <c r="F21" i="58" l="1"/>
  <c r="E20" i="58"/>
  <c r="F25" i="63"/>
  <c r="F32" i="63"/>
  <c r="E23" i="63"/>
  <c r="E20" i="56"/>
  <c r="E20" i="60" l="1"/>
  <c r="F24" i="57"/>
  <c r="C42" i="57"/>
  <c r="B42" i="57"/>
  <c r="F23" i="57"/>
  <c r="F22" i="57"/>
  <c r="E22" i="57"/>
  <c r="F42" i="57" l="1"/>
  <c r="E42" i="57"/>
  <c r="C42" i="63"/>
  <c r="B42" i="63"/>
  <c r="F16" i="55" l="1"/>
  <c r="E16" i="55"/>
  <c r="F42" i="63" l="1"/>
  <c r="E42" i="63"/>
  <c r="E21" i="60" l="1"/>
  <c r="F22" i="60"/>
  <c r="F42" i="60" s="1"/>
  <c r="C42" i="60"/>
  <c r="B42" i="60"/>
  <c r="E42" i="60" l="1"/>
  <c r="F30" i="63" l="1"/>
  <c r="E28" i="63"/>
  <c r="E26" i="63"/>
  <c r="E24" i="63"/>
  <c r="E22" i="63"/>
  <c r="E21" i="63"/>
  <c r="E20" i="63"/>
  <c r="E42" i="58" l="1"/>
  <c r="C42" i="58"/>
  <c r="B42" i="58"/>
  <c r="F42" i="58"/>
  <c r="E42" i="56"/>
  <c r="F42" i="56"/>
  <c r="C42" i="56"/>
  <c r="B42" i="56"/>
  <c r="E14" i="55" l="1"/>
</calcChain>
</file>

<file path=xl/sharedStrings.xml><?xml version="1.0" encoding="utf-8"?>
<sst xmlns="http://schemas.openxmlformats.org/spreadsheetml/2006/main" count="224" uniqueCount="59">
  <si>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</si>
  <si>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</si>
  <si>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</si>
  <si>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</si>
  <si>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</si>
  <si>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</si>
  <si>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</si>
  <si>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</si>
  <si>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</si>
  <si>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</si>
  <si>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</si>
  <si>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</si>
  <si>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</si>
  <si>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</si>
  <si>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</si>
  <si>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</si>
  <si>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</si>
  <si>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</si>
  <si>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</si>
  <si>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</si>
  <si>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</si>
  <si>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</si>
  <si>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</si>
  <si>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Надання фінансової допомоги на поточні видатки КП Н-Сіверської МТГ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</si>
  <si>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</si>
  <si>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</si>
  <si>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</si>
  <si>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</si>
  <si>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Виготовлення проєктно-кошторисної документації, оплата експертних послуг для системи оповіщення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</si>
  <si>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</si>
  <si>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</si>
  <si>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</si>
  <si>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</si>
  <si>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 КПКВК МБ 0112010 Відділу бухгалтерського обліку, планування та звітності</t>
  </si>
  <si>
    <t>Надяння якісних медичних послуг мешканцям Новгород-Сіверської міської територіальної громади</t>
  </si>
  <si>
    <t>Реалізація громадського бюджету (бюджету участі) у місті</t>
  </si>
  <si>
    <t>Оплата комунальних послуг та енергоносіїв</t>
  </si>
  <si>
    <t>Покращення матеріального забезпечення лікарів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</si>
  <si>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</si>
  <si>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</si>
  <si>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</si>
  <si>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</si>
  <si>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</si>
  <si>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</si>
  <si>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в т.ч. кредиторська заборгованість на початок року</t>
  </si>
  <si>
    <t>Придбання основних засобів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</si>
  <si>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</si>
  <si>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</si>
  <si>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</si>
  <si>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</si>
  <si>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</si>
  <si>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Оприбуткування основних засобів, згідно довідки у натуральній формі</t>
  </si>
  <si>
    <t>Придбання холодильника для зберігання тіл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</si>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</sst>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21" sqref="E21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ht="12.6" customHeight="1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53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33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4.5" customHeight="1" x14ac:dyDescent="0.3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20.25" customHeight="1" x14ac:dyDescent="0.3">
      <c r="A9" s="43" t="s">
        <v>3</v>
      </c>
      <c r="B9" s="44"/>
      <c r="C9" s="44"/>
      <c r="D9" s="44"/>
      <c r="E9" s="44"/>
      <c r="F9" s="45"/>
    </row>
    <row r="10" spans="1:6" ht="44.4" customHeight="1" x14ac:dyDescent="0.3">
      <c r="A10" s="33" t="s">
        <v>54</v>
      </c>
      <c r="B10" s="34"/>
      <c r="C10" s="35"/>
      <c r="D10" s="33" t="s">
        <v>54</v>
      </c>
      <c r="E10" s="34"/>
      <c r="F10" s="35"/>
    </row>
    <row r="11" spans="1:6" ht="66" hidden="1" customHeight="1" x14ac:dyDescent="0.3">
      <c r="A11" s="33"/>
      <c r="B11" s="34"/>
      <c r="C11" s="35"/>
      <c r="D11" s="33"/>
      <c r="E11" s="34"/>
      <c r="F11" s="35"/>
    </row>
    <row r="12" spans="1:6" ht="66" hidden="1" customHeight="1" x14ac:dyDescent="0.3">
      <c r="A12" s="33"/>
      <c r="B12" s="34"/>
      <c r="C12" s="35"/>
      <c r="D12" s="33"/>
      <c r="E12" s="34"/>
      <c r="F12" s="35"/>
    </row>
    <row r="13" spans="1:6" ht="81" hidden="1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19.5" hidden="1" customHeight="1" x14ac:dyDescent="0.3">
      <c r="A14" s="33" t="s">
        <v>29</v>
      </c>
      <c r="B14" s="34"/>
      <c r="C14" s="35"/>
      <c r="D14" s="33" t="s">
        <v>29</v>
      </c>
      <c r="E14" s="34"/>
      <c r="F14" s="35"/>
    </row>
    <row r="15" spans="1:6" ht="30" hidden="1" customHeight="1" x14ac:dyDescent="0.3">
      <c r="A15" s="33" t="s">
        <v>30</v>
      </c>
      <c r="B15" s="34"/>
      <c r="C15" s="35"/>
      <c r="D15" s="33" t="s">
        <v>30</v>
      </c>
      <c r="E15" s="34"/>
      <c r="F15" s="35"/>
    </row>
    <row r="16" spans="1:6" ht="34.5" hidden="1" customHeight="1" x14ac:dyDescent="0.3">
      <c r="A16" s="33" t="s">
        <v>31</v>
      </c>
      <c r="B16" s="34"/>
      <c r="C16" s="35"/>
      <c r="D16" s="33" t="s">
        <v>31</v>
      </c>
      <c r="E16" s="34"/>
      <c r="F16" s="35"/>
    </row>
    <row r="17" spans="1:6" ht="15" hidden="1" customHeight="1" x14ac:dyDescent="0.3">
      <c r="A17" s="33" t="s">
        <v>32</v>
      </c>
      <c r="B17" s="34"/>
      <c r="C17" s="35"/>
      <c r="D17" s="33" t="s">
        <v>32</v>
      </c>
      <c r="E17" s="34"/>
      <c r="F17" s="35"/>
    </row>
    <row r="18" spans="1:6" ht="91.5" hidden="1" customHeight="1" x14ac:dyDescent="0.3">
      <c r="A18" s="46"/>
      <c r="B18" s="47"/>
      <c r="C18" s="48"/>
      <c r="D18" s="33"/>
      <c r="E18" s="34"/>
      <c r="F18" s="35"/>
    </row>
    <row r="19" spans="1:6" ht="30.75" customHeight="1" x14ac:dyDescent="0.3">
      <c r="A19" s="46" t="s">
        <v>4</v>
      </c>
      <c r="B19" s="47"/>
      <c r="C19" s="47"/>
      <c r="D19" s="47"/>
      <c r="E19" s="47"/>
      <c r="F19" s="48"/>
    </row>
    <row r="20" spans="1:6" ht="67.8" customHeight="1" x14ac:dyDescent="0.3">
      <c r="A20" s="7" t="s">
        <v>55</v>
      </c>
      <c r="B20" s="18">
        <v>26918981</v>
      </c>
      <c r="C20" s="18"/>
      <c r="D20" s="7" t="s">
        <v>55</v>
      </c>
      <c r="E20" s="22">
        <f>B20+100000</f>
        <v>27018981</v>
      </c>
      <c r="F20" s="20"/>
    </row>
    <row r="21" spans="1:6" ht="50.4" customHeight="1" x14ac:dyDescent="0.3">
      <c r="A21" s="7" t="s">
        <v>56</v>
      </c>
      <c r="B21" s="18">
        <v>200000</v>
      </c>
      <c r="C21" s="18">
        <v>300000</v>
      </c>
      <c r="D21" s="7" t="s">
        <v>56</v>
      </c>
      <c r="E21" s="20">
        <f>B21</f>
        <v>200000</v>
      </c>
      <c r="F21" s="20">
        <v>300000</v>
      </c>
    </row>
    <row r="22" spans="1:6" ht="30.6" customHeight="1" x14ac:dyDescent="0.3">
      <c r="A22" s="7" t="s">
        <v>57</v>
      </c>
      <c r="B22" s="30">
        <v>5915.58</v>
      </c>
      <c r="C22" s="30">
        <v>760</v>
      </c>
      <c r="D22" s="7" t="s">
        <v>57</v>
      </c>
      <c r="E22" s="31">
        <f>B22</f>
        <v>5915.58</v>
      </c>
      <c r="F22" s="31">
        <f>C22</f>
        <v>760</v>
      </c>
    </row>
    <row r="23" spans="1:6" ht="31.5" customHeight="1" x14ac:dyDescent="0.3">
      <c r="A23" s="7" t="s">
        <v>58</v>
      </c>
      <c r="B23" s="18"/>
      <c r="C23" s="18">
        <v>50000</v>
      </c>
      <c r="D23" s="7" t="s">
        <v>58</v>
      </c>
      <c r="E23" s="20"/>
      <c r="F23" s="20">
        <f>C23</f>
        <v>50000</v>
      </c>
    </row>
    <row r="24" spans="1:6" ht="31.5" customHeight="1" x14ac:dyDescent="0.3">
      <c r="A24" s="7" t="s">
        <v>27</v>
      </c>
      <c r="B24" s="18"/>
      <c r="C24" s="18">
        <v>138198.79999999999</v>
      </c>
      <c r="D24" s="7" t="s">
        <v>27</v>
      </c>
      <c r="E24" s="20"/>
      <c r="F24" s="20">
        <f>138198.8+54060.96+26013.13</f>
        <v>218272.88999999998</v>
      </c>
    </row>
    <row r="25" spans="1:6" ht="15.75" hidden="1" customHeight="1" x14ac:dyDescent="0.3">
      <c r="A25" s="7"/>
      <c r="B25" s="18"/>
      <c r="C25" s="18"/>
      <c r="D25" s="7"/>
      <c r="E25" s="20"/>
      <c r="F25" s="20"/>
    </row>
    <row r="26" spans="1:6" ht="15.75" hidden="1" customHeight="1" x14ac:dyDescent="0.3">
      <c r="A26" s="7"/>
      <c r="B26" s="21"/>
      <c r="C26" s="18"/>
      <c r="D26" s="7"/>
      <c r="E26" s="22"/>
      <c r="F26" s="20"/>
    </row>
    <row r="27" spans="1:6" ht="15.75" hidden="1" customHeight="1" x14ac:dyDescent="0.3">
      <c r="A27" s="7"/>
      <c r="B27" s="18"/>
      <c r="C27" s="18"/>
      <c r="D27" s="7"/>
      <c r="E27" s="20"/>
      <c r="F27" s="20"/>
    </row>
    <row r="28" spans="1:6" ht="15.75" hidden="1" customHeight="1" x14ac:dyDescent="0.3">
      <c r="A28" s="7"/>
      <c r="B28" s="20"/>
      <c r="C28" s="20"/>
      <c r="D28" s="7"/>
      <c r="E28" s="20"/>
      <c r="F28" s="20"/>
    </row>
    <row r="29" spans="1:6" ht="15.75" hidden="1" customHeight="1" x14ac:dyDescent="0.3">
      <c r="A29" s="7"/>
      <c r="B29" s="23"/>
      <c r="C29" s="20"/>
      <c r="D29" s="7"/>
      <c r="E29" s="23"/>
      <c r="F29" s="20"/>
    </row>
    <row r="30" spans="1:6" ht="15.75" hidden="1" customHeight="1" x14ac:dyDescent="0.3">
      <c r="A30" s="7"/>
      <c r="B30" s="24"/>
      <c r="C30" s="18"/>
      <c r="D30" s="7"/>
      <c r="E30" s="23"/>
      <c r="F30" s="20"/>
    </row>
    <row r="31" spans="1:6" ht="30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15.7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43"/>
      <c r="B35" s="44"/>
      <c r="C35" s="44"/>
      <c r="D35" s="44"/>
      <c r="E35" s="44"/>
      <c r="F35" s="45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SUM(B20:B30)-B22</f>
        <v>27118981</v>
      </c>
      <c r="C42" s="11">
        <f>SUM(C20:C30)-C22</f>
        <v>488198.8</v>
      </c>
      <c r="D42" s="29"/>
      <c r="E42" s="11">
        <f>SUM(E20:E30)-E22</f>
        <v>27218981</v>
      </c>
      <c r="F42" s="11">
        <f>SUM(F20:F30)-F22</f>
        <v>568272.89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  <mergeCell ref="D11:F11"/>
    <mergeCell ref="A12:C12"/>
    <mergeCell ref="D12:F12"/>
    <mergeCell ref="A13:C13"/>
    <mergeCell ref="D13:F13"/>
    <mergeCell ref="A1:F1"/>
    <mergeCell ref="A2:F2"/>
    <mergeCell ref="A3:F3"/>
    <mergeCell ref="A4:F4"/>
    <mergeCell ref="A14:C14"/>
    <mergeCell ref="D14:F1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33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33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4.5" customHeight="1" x14ac:dyDescent="0.3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20.25" customHeight="1" x14ac:dyDescent="0.3">
      <c r="A9" s="43" t="s">
        <v>3</v>
      </c>
      <c r="B9" s="44"/>
      <c r="C9" s="44"/>
      <c r="D9" s="44"/>
      <c r="E9" s="44"/>
      <c r="F9" s="45"/>
    </row>
    <row r="10" spans="1:6" ht="34.799999999999997" customHeight="1" x14ac:dyDescent="0.3">
      <c r="A10" s="33" t="s">
        <v>34</v>
      </c>
      <c r="B10" s="34"/>
      <c r="C10" s="35"/>
      <c r="D10" s="33" t="s">
        <v>34</v>
      </c>
      <c r="E10" s="34"/>
      <c r="F10" s="35"/>
    </row>
    <row r="11" spans="1:6" ht="50.25" hidden="1" customHeight="1" x14ac:dyDescent="0.3">
      <c r="A11" s="33" t="s">
        <v>35</v>
      </c>
      <c r="B11" s="34"/>
      <c r="C11" s="35"/>
      <c r="D11" s="33" t="s">
        <v>35</v>
      </c>
      <c r="E11" s="34"/>
      <c r="F11" s="35"/>
    </row>
    <row r="12" spans="1:6" ht="66" hidden="1" customHeight="1" x14ac:dyDescent="0.3">
      <c r="A12" s="33" t="s">
        <v>19</v>
      </c>
      <c r="B12" s="34"/>
      <c r="C12" s="35"/>
      <c r="D12" s="33" t="s">
        <v>19</v>
      </c>
      <c r="E12" s="34"/>
      <c r="F12" s="35"/>
    </row>
    <row r="13" spans="1:6" ht="81" hidden="1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79.5" hidden="1" customHeight="1" x14ac:dyDescent="0.3">
      <c r="A14" s="33" t="s">
        <v>29</v>
      </c>
      <c r="B14" s="34"/>
      <c r="C14" s="35"/>
      <c r="D14" s="33" t="s">
        <v>29</v>
      </c>
      <c r="E14" s="34"/>
      <c r="F14" s="35"/>
    </row>
    <row r="15" spans="1:6" ht="33" hidden="1" customHeight="1" x14ac:dyDescent="0.3">
      <c r="A15" s="33" t="s">
        <v>30</v>
      </c>
      <c r="B15" s="34"/>
      <c r="C15" s="35"/>
      <c r="D15" s="33" t="s">
        <v>30</v>
      </c>
      <c r="E15" s="34"/>
      <c r="F15" s="35"/>
    </row>
    <row r="16" spans="1:6" ht="81.75" hidden="1" customHeight="1" x14ac:dyDescent="0.3">
      <c r="A16" s="33" t="s">
        <v>31</v>
      </c>
      <c r="B16" s="34"/>
      <c r="C16" s="35"/>
      <c r="D16" s="33" t="s">
        <v>31</v>
      </c>
      <c r="E16" s="34"/>
      <c r="F16" s="35"/>
    </row>
    <row r="17" spans="1:6" ht="50.25" hidden="1" customHeight="1" x14ac:dyDescent="0.3">
      <c r="A17" s="33" t="s">
        <v>32</v>
      </c>
      <c r="B17" s="34"/>
      <c r="C17" s="35"/>
      <c r="D17" s="33" t="s">
        <v>32</v>
      </c>
      <c r="E17" s="34"/>
      <c r="F17" s="35"/>
    </row>
    <row r="18" spans="1:6" ht="48.75" hidden="1" customHeight="1" x14ac:dyDescent="0.3">
      <c r="A18" s="46"/>
      <c r="B18" s="47"/>
      <c r="C18" s="48"/>
      <c r="D18" s="33"/>
      <c r="E18" s="34"/>
      <c r="F18" s="35"/>
    </row>
    <row r="19" spans="1:6" ht="30.75" customHeight="1" x14ac:dyDescent="0.3">
      <c r="A19" s="46" t="s">
        <v>4</v>
      </c>
      <c r="B19" s="47"/>
      <c r="C19" s="47"/>
      <c r="D19" s="47"/>
      <c r="E19" s="47"/>
      <c r="F19" s="48"/>
    </row>
    <row r="20" spans="1:6" ht="30" customHeight="1" x14ac:dyDescent="0.3">
      <c r="A20" s="7" t="s">
        <v>36</v>
      </c>
      <c r="B20" s="18">
        <v>6690000</v>
      </c>
      <c r="C20" s="18"/>
      <c r="D20" s="7" t="s">
        <v>36</v>
      </c>
      <c r="E20" s="19">
        <f>B20+280000</f>
        <v>6970000</v>
      </c>
      <c r="F20" s="20"/>
    </row>
    <row r="21" spans="1:6" ht="29.25" customHeight="1" x14ac:dyDescent="0.3">
      <c r="A21" s="7" t="s">
        <v>37</v>
      </c>
      <c r="B21" s="18">
        <v>600000</v>
      </c>
      <c r="C21" s="18"/>
      <c r="D21" s="7" t="s">
        <v>37</v>
      </c>
      <c r="E21" s="20">
        <f>B21</f>
        <v>600000</v>
      </c>
      <c r="F21" s="20"/>
    </row>
    <row r="22" spans="1:6" ht="33" customHeight="1" x14ac:dyDescent="0.3">
      <c r="A22" s="7" t="s">
        <v>52</v>
      </c>
      <c r="B22" s="18"/>
      <c r="C22" s="18">
        <v>400000</v>
      </c>
      <c r="D22" s="7" t="s">
        <v>52</v>
      </c>
      <c r="E22" s="20"/>
      <c r="F22" s="20">
        <f>C22</f>
        <v>400000</v>
      </c>
    </row>
    <row r="23" spans="1:6" ht="48" hidden="1" customHeight="1" x14ac:dyDescent="0.3">
      <c r="A23" s="7"/>
      <c r="B23" s="18"/>
      <c r="C23" s="18"/>
      <c r="D23" s="7"/>
      <c r="E23" s="20"/>
      <c r="F23" s="20"/>
    </row>
    <row r="24" spans="1:6" ht="84" hidden="1" customHeight="1" x14ac:dyDescent="0.3">
      <c r="A24" s="7"/>
      <c r="B24" s="18"/>
      <c r="C24" s="18"/>
      <c r="D24" s="7"/>
      <c r="E24" s="20"/>
      <c r="F24" s="20"/>
    </row>
    <row r="25" spans="1:6" ht="30" hidden="1" customHeight="1" x14ac:dyDescent="0.3">
      <c r="A25" s="7"/>
      <c r="B25" s="18"/>
      <c r="C25" s="18"/>
      <c r="D25" s="7"/>
      <c r="E25" s="20"/>
      <c r="F25" s="20"/>
    </row>
    <row r="26" spans="1:6" ht="91.5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43"/>
      <c r="B35" s="44"/>
      <c r="C35" s="44"/>
      <c r="D35" s="44"/>
      <c r="E35" s="44"/>
      <c r="F35" s="45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7290000</v>
      </c>
      <c r="C42" s="11">
        <f>SUM(C20:C29)</f>
        <v>400000</v>
      </c>
      <c r="D42" s="29"/>
      <c r="E42" s="11">
        <f>SUM(E20:E30)</f>
        <v>7570000</v>
      </c>
      <c r="F42" s="11">
        <f>SUM(F20:F31)</f>
        <v>400000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20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33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2.25" customHeight="1" x14ac:dyDescent="0.3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17.25" customHeight="1" x14ac:dyDescent="0.3">
      <c r="A9" s="43" t="s">
        <v>3</v>
      </c>
      <c r="B9" s="44"/>
      <c r="C9" s="44"/>
      <c r="D9" s="44"/>
      <c r="E9" s="44"/>
      <c r="F9" s="45"/>
    </row>
    <row r="10" spans="1:6" ht="21.75" customHeight="1" x14ac:dyDescent="0.3">
      <c r="A10" s="33" t="s">
        <v>21</v>
      </c>
      <c r="B10" s="34"/>
      <c r="C10" s="35"/>
      <c r="D10" s="33" t="s">
        <v>21</v>
      </c>
      <c r="E10" s="34"/>
      <c r="F10" s="35"/>
    </row>
    <row r="11" spans="1:6" ht="20.25" hidden="1" customHeight="1" x14ac:dyDescent="0.3">
      <c r="A11" s="33"/>
      <c r="B11" s="34"/>
      <c r="C11" s="35"/>
      <c r="D11" s="33"/>
      <c r="E11" s="34"/>
      <c r="F11" s="35"/>
    </row>
    <row r="12" spans="1:6" ht="79.5" hidden="1" customHeight="1" x14ac:dyDescent="0.3">
      <c r="A12" s="33"/>
      <c r="B12" s="34"/>
      <c r="C12" s="35"/>
      <c r="D12" s="33"/>
      <c r="E12" s="34"/>
      <c r="F12" s="35"/>
    </row>
    <row r="13" spans="1:6" ht="81" hidden="1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19.5" hidden="1" customHeight="1" x14ac:dyDescent="0.3">
      <c r="A14" s="33"/>
      <c r="B14" s="34"/>
      <c r="C14" s="35"/>
      <c r="D14" s="33"/>
      <c r="E14" s="34"/>
      <c r="F14" s="35"/>
    </row>
    <row r="15" spans="1:6" ht="30" hidden="1" customHeight="1" x14ac:dyDescent="0.3">
      <c r="A15" s="33"/>
      <c r="B15" s="34"/>
      <c r="C15" s="35"/>
      <c r="D15" s="33"/>
      <c r="E15" s="34"/>
      <c r="F15" s="35"/>
    </row>
    <row r="16" spans="1:6" ht="34.5" hidden="1" customHeight="1" x14ac:dyDescent="0.3">
      <c r="A16" s="33"/>
      <c r="B16" s="34"/>
      <c r="C16" s="35"/>
      <c r="D16" s="33"/>
      <c r="E16" s="34"/>
      <c r="F16" s="35"/>
    </row>
    <row r="17" spans="1:6" ht="15" hidden="1" customHeight="1" x14ac:dyDescent="0.3">
      <c r="A17" s="33"/>
      <c r="B17" s="34"/>
      <c r="C17" s="35"/>
      <c r="D17" s="33"/>
      <c r="E17" s="34"/>
      <c r="F17" s="35"/>
    </row>
    <row r="18" spans="1:6" ht="91.5" hidden="1" customHeight="1" x14ac:dyDescent="0.3">
      <c r="A18" s="46"/>
      <c r="B18" s="47"/>
      <c r="C18" s="48"/>
      <c r="D18" s="33"/>
      <c r="E18" s="34"/>
      <c r="F18" s="35"/>
    </row>
    <row r="19" spans="1:6" ht="30.75" customHeight="1" x14ac:dyDescent="0.3">
      <c r="A19" s="46" t="s">
        <v>4</v>
      </c>
      <c r="B19" s="47"/>
      <c r="C19" s="47"/>
      <c r="D19" s="47"/>
      <c r="E19" s="47"/>
      <c r="F19" s="48"/>
    </row>
    <row r="20" spans="1:6" ht="31.5" customHeight="1" x14ac:dyDescent="0.3">
      <c r="A20" s="7" t="s">
        <v>23</v>
      </c>
      <c r="B20" s="18">
        <v>3278000</v>
      </c>
      <c r="C20" s="18"/>
      <c r="D20" s="7" t="s">
        <v>23</v>
      </c>
      <c r="E20" s="22">
        <f>B20+420000</f>
        <v>3698000</v>
      </c>
      <c r="F20" s="20"/>
    </row>
    <row r="21" spans="1:6" ht="30.75" hidden="1" customHeight="1" x14ac:dyDescent="0.3">
      <c r="A21" s="7"/>
      <c r="B21" s="18"/>
      <c r="C21" s="18"/>
      <c r="D21" s="7"/>
      <c r="E21" s="20"/>
      <c r="F21" s="20"/>
    </row>
    <row r="22" spans="1:6" ht="31.5" hidden="1" customHeight="1" x14ac:dyDescent="0.3">
      <c r="A22" s="7"/>
      <c r="B22" s="18"/>
      <c r="C22" s="18"/>
      <c r="D22" s="7"/>
      <c r="E22" s="20"/>
      <c r="F22" s="20"/>
    </row>
    <row r="23" spans="1:6" ht="31.5" hidden="1" customHeight="1" x14ac:dyDescent="0.3">
      <c r="A23" s="7"/>
      <c r="B23" s="18"/>
      <c r="C23" s="18"/>
      <c r="D23" s="7"/>
      <c r="E23" s="20"/>
      <c r="F23" s="20"/>
    </row>
    <row r="24" spans="1:6" ht="31.5" hidden="1" customHeight="1" x14ac:dyDescent="0.3">
      <c r="A24" s="7"/>
      <c r="B24" s="18"/>
      <c r="C24" s="18"/>
      <c r="D24" s="7"/>
      <c r="E24" s="20"/>
      <c r="F24" s="20"/>
    </row>
    <row r="25" spans="1:6" hidden="1" x14ac:dyDescent="0.3">
      <c r="A25" s="7"/>
      <c r="B25" s="18"/>
      <c r="C25" s="18"/>
      <c r="D25" s="7"/>
      <c r="E25" s="20"/>
      <c r="F25" s="20"/>
    </row>
    <row r="26" spans="1:6" hidden="1" x14ac:dyDescent="0.3">
      <c r="A26" s="7"/>
      <c r="B26" s="21"/>
      <c r="C26" s="18"/>
      <c r="D26" s="7"/>
      <c r="E26" s="22"/>
      <c r="F26" s="20"/>
    </row>
    <row r="27" spans="1:6" hidden="1" x14ac:dyDescent="0.3">
      <c r="A27" s="7"/>
      <c r="B27" s="18"/>
      <c r="C27" s="18"/>
      <c r="D27" s="7"/>
      <c r="E27" s="20"/>
      <c r="F27" s="20"/>
    </row>
    <row r="28" spans="1:6" hidden="1" x14ac:dyDescent="0.3">
      <c r="A28" s="7"/>
      <c r="B28" s="20"/>
      <c r="C28" s="20"/>
      <c r="D28" s="7"/>
      <c r="E28" s="20"/>
      <c r="F28" s="20"/>
    </row>
    <row r="29" spans="1:6" hidden="1" x14ac:dyDescent="0.3">
      <c r="A29" s="7"/>
      <c r="B29" s="23"/>
      <c r="C29" s="20"/>
      <c r="D29" s="7"/>
      <c r="E29" s="23"/>
      <c r="F29" s="20"/>
    </row>
    <row r="30" spans="1:6" hidden="1" x14ac:dyDescent="0.3">
      <c r="A30" s="7"/>
      <c r="B30" s="24"/>
      <c r="C30" s="18"/>
      <c r="D30" s="7"/>
      <c r="E30" s="23"/>
      <c r="F30" s="20"/>
    </row>
    <row r="31" spans="1:6" ht="27.6" hidden="1" x14ac:dyDescent="0.3">
      <c r="A31" s="7"/>
      <c r="B31" s="24"/>
      <c r="C31" s="18"/>
      <c r="D31" s="7" t="s">
        <v>18</v>
      </c>
      <c r="E31" s="23"/>
      <c r="F31" s="20"/>
    </row>
    <row r="32" spans="1:6" hidden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43"/>
      <c r="B35" s="44"/>
      <c r="C35" s="44"/>
      <c r="D35" s="44"/>
      <c r="E35" s="44"/>
      <c r="F35" s="45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x14ac:dyDescent="0.3">
      <c r="A42" s="28" t="s">
        <v>10</v>
      </c>
      <c r="B42" s="11">
        <f>SUM(B20:B30)</f>
        <v>3278000</v>
      </c>
      <c r="C42" s="11">
        <f>SUM(C20:C29)</f>
        <v>0</v>
      </c>
      <c r="D42" s="29"/>
      <c r="E42" s="11">
        <f>SUM(E20:E30)</f>
        <v>3698000</v>
      </c>
      <c r="F42" s="11">
        <f>SUM(F20:F31)</f>
        <v>0</v>
      </c>
      <c r="H42" s="27"/>
    </row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4:C14"/>
    <mergeCell ref="D14:F14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workbookViewId="0">
      <selection activeCell="E49" sqref="E49:E50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38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16.5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3" customHeight="1" x14ac:dyDescent="0.3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24" customHeight="1" x14ac:dyDescent="0.3">
      <c r="A9" s="43" t="s">
        <v>3</v>
      </c>
      <c r="B9" s="44"/>
      <c r="C9" s="44"/>
      <c r="D9" s="44"/>
      <c r="E9" s="44"/>
      <c r="F9" s="45"/>
    </row>
    <row r="10" spans="1:6" ht="31.5" customHeight="1" x14ac:dyDescent="0.3">
      <c r="A10" s="33" t="s">
        <v>39</v>
      </c>
      <c r="B10" s="34"/>
      <c r="C10" s="35"/>
      <c r="D10" s="33" t="s">
        <v>39</v>
      </c>
      <c r="E10" s="34"/>
      <c r="F10" s="35"/>
    </row>
    <row r="11" spans="1:6" ht="18.75" customHeight="1" x14ac:dyDescent="0.3">
      <c r="A11" s="33" t="s">
        <v>35</v>
      </c>
      <c r="B11" s="34"/>
      <c r="C11" s="35"/>
      <c r="D11" s="33" t="s">
        <v>35</v>
      </c>
      <c r="E11" s="34"/>
      <c r="F11" s="35"/>
    </row>
    <row r="12" spans="1:6" ht="65.25" customHeight="1" x14ac:dyDescent="0.3">
      <c r="A12" s="33" t="s">
        <v>19</v>
      </c>
      <c r="B12" s="34"/>
      <c r="C12" s="35"/>
      <c r="D12" s="33" t="s">
        <v>19</v>
      </c>
      <c r="E12" s="34"/>
      <c r="F12" s="35"/>
    </row>
    <row r="13" spans="1:6" ht="63" customHeight="1" x14ac:dyDescent="0.3">
      <c r="A13" s="33" t="s">
        <v>22</v>
      </c>
      <c r="B13" s="34"/>
      <c r="C13" s="35"/>
      <c r="D13" s="33" t="s">
        <v>22</v>
      </c>
      <c r="E13" s="34"/>
      <c r="F13" s="35"/>
    </row>
    <row r="14" spans="1:6" ht="65.25" customHeight="1" x14ac:dyDescent="0.3">
      <c r="A14" s="33" t="s">
        <v>29</v>
      </c>
      <c r="B14" s="34"/>
      <c r="C14" s="35"/>
      <c r="D14" s="33" t="s">
        <v>29</v>
      </c>
      <c r="E14" s="34"/>
      <c r="F14" s="35"/>
    </row>
    <row r="15" spans="1:6" ht="33" customHeight="1" x14ac:dyDescent="0.3">
      <c r="A15" s="33" t="s">
        <v>30</v>
      </c>
      <c r="B15" s="34"/>
      <c r="C15" s="35"/>
      <c r="D15" s="33" t="s">
        <v>30</v>
      </c>
      <c r="E15" s="34"/>
      <c r="F15" s="35"/>
    </row>
    <row r="16" spans="1:6" ht="66" customHeight="1" x14ac:dyDescent="0.3">
      <c r="A16" s="33" t="s">
        <v>31</v>
      </c>
      <c r="B16" s="34"/>
      <c r="C16" s="35"/>
      <c r="D16" s="33" t="s">
        <v>31</v>
      </c>
      <c r="E16" s="34"/>
      <c r="F16" s="35"/>
    </row>
    <row r="17" spans="1:6" ht="50.25" customHeight="1" x14ac:dyDescent="0.3">
      <c r="A17" s="33" t="s">
        <v>32</v>
      </c>
      <c r="B17" s="34"/>
      <c r="C17" s="35"/>
      <c r="D17" s="33" t="s">
        <v>32</v>
      </c>
      <c r="E17" s="34"/>
      <c r="F17" s="35"/>
    </row>
    <row r="18" spans="1:6" ht="48.75" hidden="1" customHeight="1" x14ac:dyDescent="0.3">
      <c r="A18" s="46"/>
      <c r="B18" s="47"/>
      <c r="C18" s="48"/>
      <c r="D18" s="33"/>
      <c r="E18" s="34"/>
      <c r="F18" s="35"/>
    </row>
    <row r="19" spans="1:6" ht="15.75" customHeight="1" x14ac:dyDescent="0.3">
      <c r="A19" s="46" t="s">
        <v>4</v>
      </c>
      <c r="B19" s="47"/>
      <c r="C19" s="47"/>
      <c r="D19" s="47"/>
      <c r="E19" s="47"/>
      <c r="F19" s="48"/>
    </row>
    <row r="20" spans="1:6" ht="30" customHeight="1" x14ac:dyDescent="0.3">
      <c r="A20" s="7" t="s">
        <v>40</v>
      </c>
      <c r="B20" s="18">
        <v>249900</v>
      </c>
      <c r="C20" s="18"/>
      <c r="D20" s="7" t="s">
        <v>40</v>
      </c>
      <c r="E20" s="19">
        <f>B20</f>
        <v>249900</v>
      </c>
      <c r="F20" s="20"/>
    </row>
    <row r="21" spans="1:6" ht="28.8" customHeight="1" x14ac:dyDescent="0.3">
      <c r="A21" s="7" t="s">
        <v>41</v>
      </c>
      <c r="B21" s="18">
        <v>1500000</v>
      </c>
      <c r="C21" s="18"/>
      <c r="D21" s="7" t="s">
        <v>41</v>
      </c>
      <c r="E21" s="20">
        <f>B21</f>
        <v>1500000</v>
      </c>
      <c r="F21" s="20"/>
    </row>
    <row r="22" spans="1:6" ht="58.8" customHeight="1" x14ac:dyDescent="0.3">
      <c r="A22" s="7" t="s">
        <v>42</v>
      </c>
      <c r="B22" s="18">
        <v>1765100</v>
      </c>
      <c r="C22" s="18"/>
      <c r="D22" s="7" t="s">
        <v>42</v>
      </c>
      <c r="E22" s="20">
        <f>B22</f>
        <v>1765100</v>
      </c>
      <c r="F22" s="20"/>
    </row>
    <row r="23" spans="1:6" ht="44.25" customHeight="1" x14ac:dyDescent="0.3">
      <c r="A23" s="7" t="s">
        <v>43</v>
      </c>
      <c r="B23" s="18">
        <v>7332838.4100000001</v>
      </c>
      <c r="C23" s="18"/>
      <c r="D23" s="7" t="s">
        <v>43</v>
      </c>
      <c r="E23" s="20">
        <f>B23</f>
        <v>7332838.4100000001</v>
      </c>
      <c r="F23" s="20"/>
    </row>
    <row r="24" spans="1:6" ht="34.5" customHeight="1" x14ac:dyDescent="0.3">
      <c r="A24" s="7" t="s">
        <v>44</v>
      </c>
      <c r="B24" s="18">
        <v>42161.59</v>
      </c>
      <c r="C24" s="18"/>
      <c r="D24" s="7" t="s">
        <v>44</v>
      </c>
      <c r="E24" s="20">
        <f>B24</f>
        <v>42161.59</v>
      </c>
      <c r="F24" s="20"/>
    </row>
    <row r="25" spans="1:6" ht="15" customHeight="1" x14ac:dyDescent="0.3">
      <c r="A25" s="7" t="s">
        <v>45</v>
      </c>
      <c r="B25" s="18"/>
      <c r="C25" s="18">
        <v>1500000</v>
      </c>
      <c r="D25" s="7" t="s">
        <v>46</v>
      </c>
      <c r="E25" s="20"/>
      <c r="F25" s="20">
        <f>C25+4000000</f>
        <v>5500000</v>
      </c>
    </row>
    <row r="26" spans="1:6" ht="91.5" customHeight="1" x14ac:dyDescent="0.3">
      <c r="A26" s="7" t="s">
        <v>47</v>
      </c>
      <c r="B26" s="21">
        <v>10000</v>
      </c>
      <c r="C26" s="18"/>
      <c r="D26" s="7" t="s">
        <v>47</v>
      </c>
      <c r="E26" s="22">
        <f>B26</f>
        <v>10000</v>
      </c>
      <c r="F26" s="20"/>
    </row>
    <row r="27" spans="1:6" ht="30.75" hidden="1" customHeight="1" x14ac:dyDescent="0.3">
      <c r="A27" s="7" t="s">
        <v>48</v>
      </c>
      <c r="B27" s="18"/>
      <c r="C27" s="18"/>
      <c r="D27" s="7" t="s">
        <v>48</v>
      </c>
      <c r="E27" s="20"/>
      <c r="F27" s="20"/>
    </row>
    <row r="28" spans="1:6" ht="31.5" hidden="1" customHeight="1" x14ac:dyDescent="0.3">
      <c r="A28" s="7"/>
      <c r="B28" s="20"/>
      <c r="C28" s="20"/>
      <c r="D28" s="7"/>
      <c r="E28" s="20">
        <f>B28</f>
        <v>0</v>
      </c>
      <c r="F28" s="20"/>
    </row>
    <row r="29" spans="1:6" ht="30.75" customHeight="1" x14ac:dyDescent="0.3">
      <c r="A29" s="7" t="s">
        <v>49</v>
      </c>
      <c r="B29" s="23"/>
      <c r="C29" s="20">
        <v>5911684</v>
      </c>
      <c r="D29" s="7" t="s">
        <v>49</v>
      </c>
      <c r="E29" s="23"/>
      <c r="F29" s="20">
        <v>5911684</v>
      </c>
    </row>
    <row r="30" spans="1:6" ht="31.5" customHeight="1" x14ac:dyDescent="0.3">
      <c r="A30" s="7" t="s">
        <v>50</v>
      </c>
      <c r="B30" s="24"/>
      <c r="C30" s="18">
        <v>4193662</v>
      </c>
      <c r="D30" s="7" t="s">
        <v>50</v>
      </c>
      <c r="E30" s="23"/>
      <c r="F30" s="20">
        <f>3493662+700000</f>
        <v>4193662</v>
      </c>
    </row>
    <row r="31" spans="1:6" ht="31.5" customHeight="1" x14ac:dyDescent="0.3">
      <c r="A31" s="7" t="s">
        <v>18</v>
      </c>
      <c r="B31" s="24">
        <v>12500</v>
      </c>
      <c r="C31" s="18">
        <v>62500</v>
      </c>
      <c r="D31" s="7" t="s">
        <v>18</v>
      </c>
      <c r="E31" s="23">
        <v>12500</v>
      </c>
      <c r="F31" s="20">
        <v>62500</v>
      </c>
    </row>
    <row r="32" spans="1:6" ht="31.5" customHeight="1" x14ac:dyDescent="0.3">
      <c r="A32" s="7" t="s">
        <v>51</v>
      </c>
      <c r="B32" s="24"/>
      <c r="C32" s="18">
        <v>1842137.27</v>
      </c>
      <c r="D32" s="7" t="s">
        <v>51</v>
      </c>
      <c r="E32" s="7"/>
      <c r="F32" s="8">
        <f>C32+640640</f>
        <v>2482777.27</v>
      </c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43"/>
      <c r="B35" s="44"/>
      <c r="C35" s="44"/>
      <c r="D35" s="44"/>
      <c r="E35" s="44"/>
      <c r="F35" s="45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SUM(B20:B32)</f>
        <v>10912500</v>
      </c>
      <c r="C42" s="11">
        <f>SUM(C20:C32)</f>
        <v>13509983.27</v>
      </c>
      <c r="D42" s="29"/>
      <c r="E42" s="11">
        <f>SUM(E20:E32)</f>
        <v>10912500</v>
      </c>
      <c r="F42" s="11">
        <f>SUM(F20:F32)</f>
        <v>18150623.27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ColWidth="9.109375" defaultRowHeight="15.6" x14ac:dyDescent="0.3"/>
  <cols>
    <col min="1" max="1" width="39.33203125" style="1" customWidth="1"/>
    <col min="2" max="2" width="13.6640625" style="1" customWidth="1"/>
    <col min="3" max="3" width="13.5546875" style="1" customWidth="1"/>
    <col min="4" max="4" width="39.5546875" style="1" customWidth="1"/>
    <col min="5" max="5" width="13.109375" style="1" customWidth="1"/>
    <col min="6" max="6" width="13.44140625" style="1" customWidth="1"/>
    <col min="7" max="7" width="9.109375" style="1"/>
    <col min="8" max="8" width="13.109375" style="1" bestFit="1" customWidth="1"/>
    <col min="9" max="16384" width="9.109375" style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24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16.5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3" customHeight="1" x14ac:dyDescent="0.3">
      <c r="A8" s="40"/>
      <c r="B8" s="2" t="s">
        <v>11</v>
      </c>
      <c r="C8" s="2" t="s">
        <v>12</v>
      </c>
      <c r="D8" s="40"/>
      <c r="E8" s="2" t="s">
        <v>11</v>
      </c>
      <c r="F8" s="2" t="s">
        <v>12</v>
      </c>
    </row>
    <row r="9" spans="1:6" ht="24" customHeight="1" x14ac:dyDescent="0.3">
      <c r="A9" s="43" t="s">
        <v>3</v>
      </c>
      <c r="B9" s="44"/>
      <c r="C9" s="44"/>
      <c r="D9" s="44"/>
      <c r="E9" s="44"/>
      <c r="F9" s="45"/>
    </row>
    <row r="10" spans="1:6" ht="31.5" customHeight="1" x14ac:dyDescent="0.3">
      <c r="A10" s="33" t="s">
        <v>25</v>
      </c>
      <c r="B10" s="34"/>
      <c r="C10" s="35"/>
      <c r="D10" s="33" t="s">
        <v>25</v>
      </c>
      <c r="E10" s="34"/>
      <c r="F10" s="35"/>
    </row>
    <row r="11" spans="1:6" ht="30.75" hidden="1" customHeight="1" x14ac:dyDescent="0.3">
      <c r="A11" s="33"/>
      <c r="B11" s="34"/>
      <c r="C11" s="35"/>
      <c r="D11" s="33"/>
      <c r="E11" s="34"/>
      <c r="F11" s="35"/>
    </row>
    <row r="12" spans="1:6" ht="20.25" hidden="1" customHeight="1" x14ac:dyDescent="0.3">
      <c r="A12" s="33"/>
      <c r="B12" s="34"/>
      <c r="C12" s="35"/>
      <c r="D12" s="33"/>
      <c r="E12" s="34"/>
      <c r="F12" s="35"/>
    </row>
    <row r="13" spans="1:6" ht="33.75" hidden="1" customHeight="1" x14ac:dyDescent="0.3">
      <c r="A13" s="33"/>
      <c r="B13" s="34"/>
      <c r="C13" s="35"/>
      <c r="D13" s="33"/>
      <c r="E13" s="34"/>
      <c r="F13" s="35"/>
    </row>
    <row r="14" spans="1:6" ht="81" hidden="1" customHeight="1" x14ac:dyDescent="0.3">
      <c r="A14" s="33"/>
      <c r="B14" s="34"/>
      <c r="C14" s="35"/>
      <c r="D14" s="33"/>
      <c r="E14" s="34"/>
      <c r="F14" s="35"/>
    </row>
    <row r="15" spans="1:6" ht="33" hidden="1" customHeight="1" x14ac:dyDescent="0.3">
      <c r="A15" s="33"/>
      <c r="B15" s="34"/>
      <c r="C15" s="35"/>
      <c r="D15" s="33"/>
      <c r="E15" s="34"/>
      <c r="F15" s="35"/>
    </row>
    <row r="16" spans="1:6" ht="14.25" hidden="1" customHeight="1" x14ac:dyDescent="0.3">
      <c r="A16" s="33"/>
      <c r="B16" s="34"/>
      <c r="C16" s="35"/>
      <c r="D16" s="33"/>
      <c r="E16" s="34"/>
      <c r="F16" s="35"/>
    </row>
    <row r="17" spans="1:6" ht="33" hidden="1" customHeight="1" x14ac:dyDescent="0.3">
      <c r="A17" s="33"/>
      <c r="B17" s="34"/>
      <c r="C17" s="35"/>
      <c r="D17" s="33"/>
      <c r="E17" s="34"/>
      <c r="F17" s="35"/>
    </row>
    <row r="18" spans="1:6" ht="48.75" hidden="1" customHeight="1" x14ac:dyDescent="0.3">
      <c r="A18" s="46"/>
      <c r="B18" s="47"/>
      <c r="C18" s="48"/>
      <c r="D18" s="33"/>
      <c r="E18" s="34"/>
      <c r="F18" s="35"/>
    </row>
    <row r="19" spans="1:6" ht="15.75" customHeight="1" x14ac:dyDescent="0.3">
      <c r="A19" s="46" t="s">
        <v>4</v>
      </c>
      <c r="B19" s="47"/>
      <c r="C19" s="47"/>
      <c r="D19" s="47"/>
      <c r="E19" s="47"/>
      <c r="F19" s="48"/>
    </row>
    <row r="20" spans="1:6" ht="30" customHeight="1" x14ac:dyDescent="0.3">
      <c r="A20" s="7" t="s">
        <v>26</v>
      </c>
      <c r="B20" s="18">
        <v>2330000</v>
      </c>
      <c r="C20" s="18"/>
      <c r="D20" s="7" t="s">
        <v>26</v>
      </c>
      <c r="E20" s="22">
        <f>B20+800000</f>
        <v>3130000</v>
      </c>
      <c r="F20" s="20"/>
    </row>
    <row r="21" spans="1:6" ht="48" customHeight="1" x14ac:dyDescent="0.3">
      <c r="A21" s="7" t="s">
        <v>27</v>
      </c>
      <c r="B21" s="18"/>
      <c r="C21" s="18">
        <v>6266457.5499999998</v>
      </c>
      <c r="D21" s="7" t="s">
        <v>27</v>
      </c>
      <c r="E21" s="20"/>
      <c r="F21" s="20">
        <f>C21+2650000</f>
        <v>8916457.5500000007</v>
      </c>
    </row>
    <row r="22" spans="1:6" ht="40.799999999999997" customHeight="1" x14ac:dyDescent="0.3">
      <c r="A22" s="7" t="s">
        <v>28</v>
      </c>
      <c r="B22" s="18">
        <v>150000</v>
      </c>
      <c r="C22" s="18"/>
      <c r="D22" s="7" t="s">
        <v>28</v>
      </c>
      <c r="E22" s="20">
        <v>150000</v>
      </c>
      <c r="F22" s="20"/>
    </row>
    <row r="23" spans="1:6" ht="30" hidden="1" customHeight="1" x14ac:dyDescent="0.3">
      <c r="A23" s="7"/>
      <c r="B23" s="18"/>
      <c r="C23" s="18"/>
      <c r="D23" s="7"/>
      <c r="E23" s="20"/>
      <c r="F23" s="20"/>
    </row>
    <row r="24" spans="1:6" ht="34.5" hidden="1" customHeight="1" x14ac:dyDescent="0.3">
      <c r="A24" s="7"/>
      <c r="B24" s="18"/>
      <c r="C24" s="18"/>
      <c r="D24" s="7"/>
      <c r="E24" s="20"/>
      <c r="F24" s="20"/>
    </row>
    <row r="25" spans="1:6" ht="15" hidden="1" customHeight="1" x14ac:dyDescent="0.3">
      <c r="A25" s="7"/>
      <c r="B25" s="18"/>
      <c r="C25" s="18"/>
      <c r="D25" s="7"/>
      <c r="E25" s="20"/>
      <c r="F25" s="20"/>
    </row>
    <row r="26" spans="1:6" ht="36" hidden="1" customHeight="1" x14ac:dyDescent="0.3">
      <c r="A26" s="7"/>
      <c r="B26" s="21"/>
      <c r="C26" s="18"/>
      <c r="D26" s="7"/>
      <c r="E26" s="22"/>
      <c r="F26" s="20"/>
    </row>
    <row r="27" spans="1:6" ht="30.75" hidden="1" customHeight="1" x14ac:dyDescent="0.3">
      <c r="A27" s="7"/>
      <c r="B27" s="18"/>
      <c r="C27" s="18"/>
      <c r="D27" s="7"/>
      <c r="E27" s="20"/>
      <c r="F27" s="20"/>
    </row>
    <row r="28" spans="1:6" ht="31.5" hidden="1" customHeight="1" x14ac:dyDescent="0.3">
      <c r="A28" s="7"/>
      <c r="B28" s="20"/>
      <c r="C28" s="20"/>
      <c r="D28" s="7"/>
      <c r="E28" s="20"/>
      <c r="F28" s="20"/>
    </row>
    <row r="29" spans="1:6" ht="30.75" hidden="1" customHeight="1" x14ac:dyDescent="0.3">
      <c r="A29" s="7"/>
      <c r="B29" s="23"/>
      <c r="C29" s="20"/>
      <c r="D29" s="7"/>
      <c r="E29" s="23"/>
      <c r="F29" s="20"/>
    </row>
    <row r="30" spans="1:6" ht="31.5" hidden="1" customHeight="1" x14ac:dyDescent="0.3">
      <c r="A30" s="7"/>
      <c r="B30" s="24"/>
      <c r="C30" s="18"/>
      <c r="D30" s="7"/>
      <c r="E30" s="23"/>
      <c r="F30" s="20"/>
    </row>
    <row r="31" spans="1:6" ht="31.5" hidden="1" customHeight="1" x14ac:dyDescent="0.3">
      <c r="A31" s="7"/>
      <c r="B31" s="24"/>
      <c r="C31" s="18"/>
      <c r="D31" s="7" t="s">
        <v>18</v>
      </c>
      <c r="E31" s="23"/>
      <c r="F31" s="20"/>
    </row>
    <row r="32" spans="1:6" ht="31.5" hidden="1" customHeight="1" x14ac:dyDescent="0.3">
      <c r="A32" s="7"/>
      <c r="B32" s="24"/>
      <c r="C32" s="18"/>
      <c r="D32" s="7"/>
      <c r="E32" s="7"/>
      <c r="F32" s="8"/>
    </row>
    <row r="33" spans="1:8" ht="29.25" hidden="1" customHeight="1" x14ac:dyDescent="0.3">
      <c r="A33" s="7"/>
      <c r="B33" s="23"/>
      <c r="C33" s="25"/>
      <c r="D33" s="7"/>
      <c r="E33" s="7"/>
      <c r="F33" s="3"/>
    </row>
    <row r="34" spans="1:8" hidden="1" x14ac:dyDescent="0.3">
      <c r="A34" s="17"/>
      <c r="B34" s="17"/>
      <c r="C34" s="3"/>
      <c r="D34" s="17"/>
      <c r="E34" s="17"/>
      <c r="F34" s="3"/>
    </row>
    <row r="35" spans="1:8" hidden="1" x14ac:dyDescent="0.3">
      <c r="A35" s="43"/>
      <c r="B35" s="44"/>
      <c r="C35" s="44"/>
      <c r="D35" s="44"/>
      <c r="E35" s="44"/>
      <c r="F35" s="45"/>
    </row>
    <row r="36" spans="1:8" hidden="1" x14ac:dyDescent="0.3">
      <c r="A36" s="26"/>
      <c r="B36" s="26"/>
      <c r="C36" s="26"/>
      <c r="D36" s="26"/>
      <c r="E36" s="26"/>
      <c r="F36" s="26"/>
    </row>
    <row r="37" spans="1:8" hidden="1" x14ac:dyDescent="0.3">
      <c r="A37" s="26"/>
      <c r="B37" s="26"/>
      <c r="C37" s="26"/>
      <c r="D37" s="26"/>
      <c r="E37" s="26"/>
      <c r="F37" s="26"/>
    </row>
    <row r="38" spans="1:8" hidden="1" x14ac:dyDescent="0.3">
      <c r="A38" s="26"/>
      <c r="B38" s="26"/>
      <c r="C38" s="26"/>
      <c r="D38" s="26"/>
      <c r="E38" s="26"/>
      <c r="F38" s="26"/>
    </row>
    <row r="39" spans="1:8" hidden="1" x14ac:dyDescent="0.3">
      <c r="A39" s="26"/>
      <c r="B39" s="26"/>
      <c r="C39" s="26"/>
      <c r="D39" s="26"/>
      <c r="E39" s="26"/>
      <c r="F39" s="26"/>
    </row>
    <row r="40" spans="1:8" hidden="1" x14ac:dyDescent="0.3">
      <c r="A40" s="26"/>
      <c r="B40" s="26"/>
      <c r="C40" s="26"/>
      <c r="D40" s="26"/>
      <c r="E40" s="26"/>
      <c r="F40" s="26"/>
    </row>
    <row r="41" spans="1:8" hidden="1" x14ac:dyDescent="0.3">
      <c r="A41" s="26"/>
      <c r="B41" s="26"/>
      <c r="C41" s="26"/>
      <c r="D41" s="26"/>
      <c r="E41" s="26"/>
      <c r="F41" s="26"/>
    </row>
    <row r="42" spans="1:8" ht="15.75" customHeight="1" x14ac:dyDescent="0.3">
      <c r="A42" s="28" t="s">
        <v>10</v>
      </c>
      <c r="B42" s="11">
        <f>SUM(B20:B30)</f>
        <v>2480000</v>
      </c>
      <c r="C42" s="11">
        <f>SUM(C20:C30)-C22</f>
        <v>6266457.5499999998</v>
      </c>
      <c r="D42" s="29"/>
      <c r="E42" s="11">
        <f>SUM(E20:E30)</f>
        <v>3280000</v>
      </c>
      <c r="F42" s="11">
        <f>SUM(F20:F30)-F22</f>
        <v>8916457.5500000007</v>
      </c>
      <c r="H42" s="27"/>
    </row>
    <row r="43" spans="1:8" ht="15.75" customHeight="1" x14ac:dyDescent="0.3"/>
    <row r="44" spans="1:8" x14ac:dyDescent="0.3">
      <c r="A44" s="4" t="s">
        <v>9</v>
      </c>
      <c r="B44" s="4"/>
      <c r="C44" s="5"/>
      <c r="D44" s="6" t="s">
        <v>8</v>
      </c>
      <c r="E44" s="6"/>
    </row>
  </sheetData>
  <mergeCells count="31">
    <mergeCell ref="A1:F1"/>
    <mergeCell ref="A2:F2"/>
    <mergeCell ref="A3:F3"/>
    <mergeCell ref="A4:F4"/>
    <mergeCell ref="A6:C6"/>
    <mergeCell ref="D6:F6"/>
    <mergeCell ref="A14:C14"/>
    <mergeCell ref="D14:F14"/>
    <mergeCell ref="A7:A8"/>
    <mergeCell ref="B7:C7"/>
    <mergeCell ref="D7:D8"/>
    <mergeCell ref="E7:F7"/>
    <mergeCell ref="A9:F9"/>
    <mergeCell ref="A10:C10"/>
    <mergeCell ref="D10:F10"/>
    <mergeCell ref="A11:C11"/>
    <mergeCell ref="D11:F11"/>
    <mergeCell ref="A12:C12"/>
    <mergeCell ref="D12:F12"/>
    <mergeCell ref="A13:C13"/>
    <mergeCell ref="D13:F13"/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workbookViewId="0">
      <selection activeCell="E16" sqref="E16:F16"/>
    </sheetView>
  </sheetViews>
  <sheetFormatPr defaultColWidth="9.109375" defaultRowHeight="15.6" x14ac:dyDescent="0.3"/>
  <cols>
    <col min="1" max="1" width="39.33203125" style="1" customWidth="1"/>
    <col min="2" max="2" width="11.6640625" style="1" customWidth="1"/>
    <col min="3" max="3" width="12.88671875" style="1" customWidth="1"/>
    <col min="4" max="4" width="39.5546875" style="1" customWidth="1"/>
    <col min="5" max="5" width="12.6640625" style="1" customWidth="1"/>
    <col min="6" max="6" width="13.44140625" style="1" customWidth="1"/>
    <col min="7" max="16384" width="9.109375" style="1"/>
  </cols>
  <sheetData>
    <row r="1" spans="1:6" x14ac:dyDescent="0.3">
      <c r="A1" s="32" t="s">
        <v>0</v>
      </c>
      <c r="B1" s="32"/>
      <c r="C1" s="32"/>
      <c r="D1" s="32"/>
      <c r="E1" s="32"/>
      <c r="F1" s="32"/>
    </row>
    <row r="2" spans="1:6" ht="15.75" customHeight="1" x14ac:dyDescent="0.3">
      <c r="A2" s="32" t="s">
        <v>13</v>
      </c>
      <c r="B2" s="32"/>
      <c r="C2" s="32"/>
      <c r="D2" s="32"/>
      <c r="E2" s="32"/>
      <c r="F2" s="32"/>
    </row>
    <row r="3" spans="1:6" ht="15.75" customHeight="1" x14ac:dyDescent="0.3">
      <c r="A3" s="32" t="s">
        <v>14</v>
      </c>
      <c r="B3" s="32"/>
      <c r="C3" s="32"/>
      <c r="D3" s="32"/>
      <c r="E3" s="32"/>
      <c r="F3" s="32"/>
    </row>
    <row r="4" spans="1:6" ht="15.75" customHeight="1" x14ac:dyDescent="0.3">
      <c r="A4" s="32" t="s">
        <v>7</v>
      </c>
      <c r="B4" s="32"/>
      <c r="C4" s="32"/>
      <c r="D4" s="32"/>
      <c r="E4" s="32"/>
      <c r="F4" s="32"/>
    </row>
    <row r="6" spans="1:6" ht="16.2" x14ac:dyDescent="0.35">
      <c r="A6" s="36" t="s">
        <v>1</v>
      </c>
      <c r="B6" s="37"/>
      <c r="C6" s="38"/>
      <c r="D6" s="36" t="s">
        <v>2</v>
      </c>
      <c r="E6" s="37"/>
      <c r="F6" s="38"/>
    </row>
    <row r="7" spans="1:6" ht="16.5" customHeight="1" x14ac:dyDescent="0.3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3" customHeight="1" x14ac:dyDescent="0.3">
      <c r="A8" s="40"/>
      <c r="B8" s="9" t="s">
        <v>11</v>
      </c>
      <c r="C8" s="2" t="s">
        <v>12</v>
      </c>
      <c r="D8" s="40"/>
      <c r="E8" s="9" t="s">
        <v>11</v>
      </c>
      <c r="F8" s="2" t="s">
        <v>12</v>
      </c>
    </row>
    <row r="9" spans="1:6" ht="24" customHeight="1" x14ac:dyDescent="0.3">
      <c r="A9" s="43" t="s">
        <v>3</v>
      </c>
      <c r="B9" s="44"/>
      <c r="C9" s="44"/>
      <c r="D9" s="44"/>
      <c r="E9" s="44"/>
      <c r="F9" s="45"/>
    </row>
    <row r="10" spans="1:6" ht="68.25" customHeight="1" x14ac:dyDescent="0.3">
      <c r="A10" s="33" t="s">
        <v>15</v>
      </c>
      <c r="B10" s="34"/>
      <c r="C10" s="35"/>
      <c r="D10" s="33" t="s">
        <v>15</v>
      </c>
      <c r="E10" s="34"/>
      <c r="F10" s="35"/>
    </row>
    <row r="11" spans="1:6" ht="33" hidden="1" customHeight="1" x14ac:dyDescent="0.3">
      <c r="A11" s="52"/>
      <c r="B11" s="53"/>
      <c r="C11" s="54"/>
      <c r="D11" s="52"/>
      <c r="E11" s="53"/>
      <c r="F11" s="54"/>
    </row>
    <row r="12" spans="1:6" ht="20.25" customHeight="1" x14ac:dyDescent="0.3">
      <c r="A12" s="46" t="s">
        <v>4</v>
      </c>
      <c r="B12" s="47"/>
      <c r="C12" s="47"/>
      <c r="D12" s="47"/>
      <c r="E12" s="47"/>
      <c r="F12" s="48"/>
    </row>
    <row r="13" spans="1:6" ht="33.75" customHeight="1" x14ac:dyDescent="0.3">
      <c r="A13" s="7" t="s">
        <v>16</v>
      </c>
      <c r="B13" s="15">
        <v>1070000</v>
      </c>
      <c r="C13" s="10">
        <v>1760000</v>
      </c>
      <c r="D13" s="7" t="s">
        <v>16</v>
      </c>
      <c r="E13" s="16">
        <f>B13+1500000</f>
        <v>2570000</v>
      </c>
      <c r="F13" s="8">
        <f>1760000+9000000</f>
        <v>10760000</v>
      </c>
    </row>
    <row r="14" spans="1:6" ht="81" customHeight="1" x14ac:dyDescent="0.3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51" customHeight="1" x14ac:dyDescent="0.3">
      <c r="A15" s="7" t="s">
        <v>27</v>
      </c>
      <c r="B15" s="16"/>
      <c r="C15" s="3">
        <v>12063</v>
      </c>
      <c r="D15" s="7" t="s">
        <v>27</v>
      </c>
      <c r="E15" s="16"/>
      <c r="F15" s="3">
        <v>12063</v>
      </c>
    </row>
    <row r="16" spans="1:6" ht="18" customHeight="1" x14ac:dyDescent="0.3">
      <c r="A16" s="12" t="s">
        <v>10</v>
      </c>
      <c r="B16" s="11">
        <f>SUM(B13:B15)</f>
        <v>1370000</v>
      </c>
      <c r="C16" s="11">
        <f>SUM(C13:C15)</f>
        <v>1772063</v>
      </c>
      <c r="D16" s="13"/>
      <c r="E16" s="11">
        <f>SUM(E13:E15)</f>
        <v>2870000</v>
      </c>
      <c r="F16" s="11">
        <f>SUM(F13:F15)</f>
        <v>10772063</v>
      </c>
    </row>
    <row r="17" spans="1:6" ht="33" hidden="1" customHeight="1" x14ac:dyDescent="0.3">
      <c r="A17" s="49"/>
      <c r="B17" s="50"/>
      <c r="C17" s="50"/>
      <c r="D17" s="50"/>
      <c r="E17" s="50"/>
      <c r="F17" s="51"/>
    </row>
    <row r="18" spans="1:6" ht="81.75" hidden="1" customHeight="1" x14ac:dyDescent="0.3">
      <c r="A18" s="14"/>
      <c r="B18" s="14"/>
      <c r="C18" s="14"/>
      <c r="D18" s="14"/>
      <c r="E18" s="14"/>
      <c r="F18" s="14"/>
    </row>
    <row r="19" spans="1:6" ht="50.25" hidden="1" customHeight="1" x14ac:dyDescent="0.3">
      <c r="A19" s="14"/>
      <c r="B19" s="14"/>
      <c r="C19" s="14"/>
      <c r="D19" s="14"/>
      <c r="E19" s="14"/>
      <c r="F19" s="14"/>
    </row>
    <row r="20" spans="1:6" ht="48.75" hidden="1" customHeight="1" x14ac:dyDescent="0.3">
      <c r="A20" s="14"/>
      <c r="B20" s="14"/>
      <c r="C20" s="14"/>
      <c r="D20" s="14"/>
      <c r="E20" s="14"/>
      <c r="F20" s="14"/>
    </row>
    <row r="21" spans="1:6" ht="15.75" hidden="1" customHeight="1" x14ac:dyDescent="0.3">
      <c r="A21" s="14"/>
      <c r="B21" s="14"/>
      <c r="C21" s="14"/>
      <c r="D21" s="14"/>
      <c r="E21" s="14"/>
      <c r="F21" s="14"/>
    </row>
    <row r="22" spans="1:6" ht="59.25" hidden="1" customHeight="1" x14ac:dyDescent="0.3">
      <c r="A22" s="14"/>
      <c r="B22" s="14"/>
      <c r="C22" s="14"/>
      <c r="D22" s="14"/>
      <c r="E22" s="14"/>
      <c r="F22" s="14"/>
    </row>
    <row r="23" spans="1:6" ht="31.5" hidden="1" customHeight="1" x14ac:dyDescent="0.3">
      <c r="A23" s="14"/>
      <c r="B23" s="14"/>
      <c r="C23" s="14"/>
      <c r="D23" s="14"/>
      <c r="E23" s="14"/>
      <c r="F23" s="14"/>
    </row>
    <row r="24" spans="1:6" ht="46.5" hidden="1" customHeight="1" x14ac:dyDescent="0.3">
      <c r="A24" s="14"/>
      <c r="B24" s="14"/>
      <c r="C24" s="14"/>
      <c r="D24" s="14"/>
      <c r="E24" s="14"/>
      <c r="F24" s="14"/>
    </row>
    <row r="25" spans="1:6" ht="48" hidden="1" customHeight="1" x14ac:dyDescent="0.3"/>
    <row r="26" spans="1:6" ht="36" customHeight="1" x14ac:dyDescent="0.3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3"/>
    <row r="28" spans="1:6" ht="15.75" hidden="1" customHeight="1" x14ac:dyDescent="0.3"/>
    <row r="29" spans="1:6" ht="15.75" hidden="1" customHeight="1" x14ac:dyDescent="0.3"/>
    <row r="30" spans="1:6" ht="15.75" hidden="1" customHeight="1" x14ac:dyDescent="0.3"/>
    <row r="31" spans="1:6" ht="15.75" hidden="1" customHeight="1" x14ac:dyDescent="0.3"/>
    <row r="32" spans="1:6" ht="15.75" hidden="1" customHeight="1" x14ac:dyDescent="0.3"/>
    <row r="33" ht="15.75" hidden="1" customHeight="1" x14ac:dyDescent="0.3"/>
    <row r="34" ht="15.75" hidden="1" customHeight="1" x14ac:dyDescent="0.3"/>
    <row r="35" ht="15.75" hidden="1" customHeight="1" x14ac:dyDescent="0.3"/>
    <row r="36" ht="15.75" hidden="1" customHeight="1" x14ac:dyDescent="0.3"/>
    <row r="37" ht="15.75" hidden="1" customHeight="1" x14ac:dyDescent="0.3"/>
    <row r="38" ht="15.75" hidden="1" customHeight="1" x14ac:dyDescent="0.3"/>
    <row r="39" ht="15.75" hidden="1" customHeight="1" x14ac:dyDescent="0.3"/>
    <row r="40" ht="15.75" hidden="1" customHeight="1" x14ac:dyDescent="0.3"/>
    <row r="41" ht="15.75" hidden="1" customHeight="1" x14ac:dyDescent="0.3"/>
    <row r="42" ht="15.75" hidden="1" customHeight="1" x14ac:dyDescent="0.3"/>
    <row r="43" ht="15.75" hidden="1" customHeight="1" x14ac:dyDescent="0.3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0150</vt:lpstr>
      <vt:lpstr>2010</vt:lpstr>
      <vt:lpstr>6020</vt:lpstr>
      <vt:lpstr>6030</vt:lpstr>
      <vt:lpstr>8110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2023-11-15T08:42:51Z</dcterms:modified>
</cp:coreProperties>
</file>